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"/>
    </mc:Choice>
  </mc:AlternateContent>
  <bookViews>
    <workbookView xWindow="240" yWindow="75" windowWidth="20115" windowHeight="7995" activeTab="1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48" i="2" l="1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12" i="2"/>
  <c r="B12" i="2" s="1"/>
  <c r="C12" i="2" s="1"/>
  <c r="B13" i="2" l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E12" i="2"/>
  <c r="C8" i="2" s="1"/>
  <c r="C22" i="1"/>
  <c r="B22" i="1"/>
  <c r="C13" i="2" l="1"/>
  <c r="E13" i="2" s="1"/>
  <c r="B49" i="2"/>
  <c r="C48" i="2"/>
  <c r="E48" i="2" s="1"/>
  <c r="C14" i="2"/>
  <c r="B50" i="2" l="1"/>
  <c r="C49" i="2"/>
  <c r="E49" i="2" s="1"/>
  <c r="E14" i="2"/>
  <c r="C15" i="2"/>
  <c r="E15" i="2" s="1"/>
  <c r="C50" i="2" l="1"/>
  <c r="E50" i="2" s="1"/>
  <c r="B51" i="2"/>
  <c r="C16" i="2"/>
  <c r="E16" i="2" s="1"/>
  <c r="C51" i="2" l="1"/>
  <c r="E51" i="2" s="1"/>
  <c r="B52" i="2"/>
  <c r="C17" i="2"/>
  <c r="E17" i="2" s="1"/>
  <c r="C52" i="2" l="1"/>
  <c r="E52" i="2" s="1"/>
  <c r="B53" i="2"/>
  <c r="C18" i="2"/>
  <c r="E18" i="2" s="1"/>
  <c r="B54" i="2" l="1"/>
  <c r="C53" i="2"/>
  <c r="E53" i="2" s="1"/>
  <c r="C19" i="2"/>
  <c r="E19" i="2" s="1"/>
  <c r="C54" i="2" l="1"/>
  <c r="E54" i="2" s="1"/>
  <c r="B55" i="2"/>
  <c r="C20" i="2"/>
  <c r="E20" i="2" s="1"/>
  <c r="C55" i="2" l="1"/>
  <c r="E55" i="2" s="1"/>
  <c r="B56" i="2"/>
  <c r="C21" i="2"/>
  <c r="E21" i="2" s="1"/>
  <c r="C56" i="2" l="1"/>
  <c r="E56" i="2" s="1"/>
  <c r="B57" i="2"/>
  <c r="C22" i="2"/>
  <c r="E22" i="2" s="1"/>
  <c r="B58" i="2" l="1"/>
  <c r="C57" i="2"/>
  <c r="E57" i="2" s="1"/>
  <c r="C23" i="2"/>
  <c r="E23" i="2" s="1"/>
  <c r="C58" i="2" l="1"/>
  <c r="E58" i="2" s="1"/>
  <c r="B59" i="2"/>
  <c r="C24" i="2"/>
  <c r="E24" i="2" s="1"/>
  <c r="C59" i="2" l="1"/>
  <c r="E59" i="2" s="1"/>
  <c r="B60" i="2"/>
  <c r="C25" i="2"/>
  <c r="E25" i="2" s="1"/>
  <c r="B61" i="2" l="1"/>
  <c r="C60" i="2"/>
  <c r="E60" i="2" s="1"/>
  <c r="C26" i="2"/>
  <c r="E26" i="2" s="1"/>
  <c r="B62" i="2" l="1"/>
  <c r="C61" i="2"/>
  <c r="E61" i="2" s="1"/>
  <c r="C27" i="2"/>
  <c r="E27" i="2" s="1"/>
  <c r="B63" i="2" l="1"/>
  <c r="C62" i="2"/>
  <c r="E62" i="2" s="1"/>
  <c r="C28" i="2"/>
  <c r="E28" i="2" s="1"/>
  <c r="C63" i="2" l="1"/>
  <c r="E63" i="2" s="1"/>
  <c r="B64" i="2"/>
  <c r="C29" i="2"/>
  <c r="E29" i="2" s="1"/>
  <c r="C64" i="2" l="1"/>
  <c r="E64" i="2" s="1"/>
  <c r="B65" i="2"/>
  <c r="C30" i="2"/>
  <c r="E30" i="2" s="1"/>
  <c r="B66" i="2" l="1"/>
  <c r="C65" i="2"/>
  <c r="E65" i="2" s="1"/>
  <c r="C31" i="2"/>
  <c r="E31" i="2" s="1"/>
  <c r="C66" i="2" l="1"/>
  <c r="E66" i="2" s="1"/>
  <c r="B67" i="2"/>
  <c r="C32" i="2"/>
  <c r="E32" i="2" s="1"/>
  <c r="C67" i="2" l="1"/>
  <c r="E67" i="2" s="1"/>
  <c r="B68" i="2"/>
  <c r="C33" i="2"/>
  <c r="E33" i="2" s="1"/>
  <c r="B69" i="2" l="1"/>
  <c r="C68" i="2"/>
  <c r="E68" i="2" s="1"/>
  <c r="C34" i="2"/>
  <c r="E34" i="2" s="1"/>
  <c r="B70" i="2" l="1"/>
  <c r="C69" i="2"/>
  <c r="E69" i="2" s="1"/>
  <c r="C35" i="2"/>
  <c r="E35" i="2" s="1"/>
  <c r="B71" i="2" l="1"/>
  <c r="C71" i="2" s="1"/>
  <c r="C70" i="2"/>
  <c r="E70" i="2" s="1"/>
  <c r="C36" i="2"/>
  <c r="E36" i="2" s="1"/>
  <c r="E71" i="2" l="1"/>
  <c r="C37" i="2"/>
  <c r="E37" i="2" s="1"/>
  <c r="C38" i="2" l="1"/>
  <c r="E38" i="2" s="1"/>
  <c r="C39" i="2" l="1"/>
  <c r="E39" i="2" s="1"/>
  <c r="C40" i="2" l="1"/>
  <c r="E40" i="2" l="1"/>
  <c r="C41" i="2"/>
  <c r="E41" i="2" s="1"/>
  <c r="C42" i="2" l="1"/>
  <c r="E42" i="2" s="1"/>
  <c r="C43" i="2" l="1"/>
  <c r="E43" i="2" s="1"/>
  <c r="C44" i="2" l="1"/>
  <c r="E44" i="2" s="1"/>
  <c r="C45" i="2" l="1"/>
  <c r="E45" i="2" s="1"/>
  <c r="C46" i="2" l="1"/>
  <c r="E46" i="2" s="1"/>
  <c r="C47" i="2"/>
  <c r="E47" i="2" l="1"/>
  <c r="C9" i="2"/>
</calcChain>
</file>

<file path=xl/sharedStrings.xml><?xml version="1.0" encoding="utf-8"?>
<sst xmlns="http://schemas.openxmlformats.org/spreadsheetml/2006/main" count="119" uniqueCount="82">
  <si>
    <t>ПОТРЕБИТЕЛЬСКИЕ КРЕДИТЫ</t>
  </si>
  <si>
    <t>Хочу в онлайн</t>
  </si>
  <si>
    <t>Без Границ</t>
  </si>
  <si>
    <t>КРЕДИТНЫЕ КАРТЫ</t>
  </si>
  <si>
    <t>Карта рассрочек "КартаFUN</t>
  </si>
  <si>
    <t>ПЛАСТИКОВЫЕ КАРТОЧКИ</t>
  </si>
  <si>
    <t>Выдача карт</t>
  </si>
  <si>
    <t>Compass</t>
  </si>
  <si>
    <t>La Card</t>
  </si>
  <si>
    <t>БАТЭ</t>
  </si>
  <si>
    <t>Карта Бонус</t>
  </si>
  <si>
    <t>Пакет з/п</t>
  </si>
  <si>
    <t>Личная карта в ин.валюте</t>
  </si>
  <si>
    <t>Пенсионная карта</t>
  </si>
  <si>
    <t>ДОПОЛНИТЕЛЬНАЯ КОРЗИНА</t>
  </si>
  <si>
    <t>СБОЛ</t>
  </si>
  <si>
    <t>Страхование карт</t>
  </si>
  <si>
    <t>случаев</t>
  </si>
  <si>
    <t>Страхование от несчастных случаев</t>
  </si>
  <si>
    <t>Страхование квартир</t>
  </si>
  <si>
    <t>Вклад</t>
  </si>
  <si>
    <t>Екатерина</t>
  </si>
  <si>
    <t>Консультации</t>
  </si>
  <si>
    <t>Продажи</t>
  </si>
  <si>
    <t>Владимировна</t>
  </si>
  <si>
    <t>-</t>
  </si>
  <si>
    <t>Хочу</t>
  </si>
  <si>
    <t>в</t>
  </si>
  <si>
    <t>онлайн</t>
  </si>
  <si>
    <t>Без</t>
  </si>
  <si>
    <t>Границ</t>
  </si>
  <si>
    <t>КРЕДИТНЫЕ</t>
  </si>
  <si>
    <t>КАРТЫ</t>
  </si>
  <si>
    <t>Карта</t>
  </si>
  <si>
    <t>рассрочек</t>
  </si>
  <si>
    <t>ПЛАСТИКОВЫЕ</t>
  </si>
  <si>
    <t>КАРТОЧКИ</t>
  </si>
  <si>
    <t>Выдача</t>
  </si>
  <si>
    <t>карт</t>
  </si>
  <si>
    <t>La</t>
  </si>
  <si>
    <t>Card</t>
  </si>
  <si>
    <t>Бонус</t>
  </si>
  <si>
    <t>Пакет</t>
  </si>
  <si>
    <t>з/п</t>
  </si>
  <si>
    <t>Личная</t>
  </si>
  <si>
    <t>карта</t>
  </si>
  <si>
    <t>Пенсионная</t>
  </si>
  <si>
    <t>ДОПОЛНИТЕЛЬНАЯ</t>
  </si>
  <si>
    <t>КОРЗИНА</t>
  </si>
  <si>
    <t>Страхование</t>
  </si>
  <si>
    <t>от</t>
  </si>
  <si>
    <t>несчастных</t>
  </si>
  <si>
    <t>квартир</t>
  </si>
  <si>
    <t>Колесинская</t>
  </si>
  <si>
    <t>Галина</t>
  </si>
  <si>
    <t>Ивановна</t>
  </si>
  <si>
    <t>Колыско</t>
  </si>
  <si>
    <t>Дарья</t>
  </si>
  <si>
    <t>Александровна</t>
  </si>
  <si>
    <t>Коновальчик</t>
  </si>
  <si>
    <t>Инга</t>
  </si>
  <si>
    <t>Короткая</t>
  </si>
  <si>
    <t>Крискевич</t>
  </si>
  <si>
    <t>Павел</t>
  </si>
  <si>
    <t>Владимирович</t>
  </si>
  <si>
    <t>Итого:</t>
  </si>
  <si>
    <t>ИТОГО</t>
  </si>
  <si>
    <t>Продукты</t>
  </si>
  <si>
    <t>Процентная ставка</t>
  </si>
  <si>
    <t>Срок кредита</t>
  </si>
  <si>
    <t>Период</t>
  </si>
  <si>
    <t>Остаток основного долга</t>
  </si>
  <si>
    <t>Процент</t>
  </si>
  <si>
    <t>Основной долг</t>
  </si>
  <si>
    <t>Ежемесячный платеж</t>
  </si>
  <si>
    <t>Сумма кредита</t>
  </si>
  <si>
    <t>Максимальный ежемесячный платеж</t>
  </si>
  <si>
    <t>Переплата</t>
  </si>
  <si>
    <t>бел.руб.</t>
  </si>
  <si>
    <t>месяцев</t>
  </si>
  <si>
    <t>Примерный расчет ежемесяных платежей 
по кредиту "Куплю товар" ОАО "БПС-Сбербанк"</t>
  </si>
  <si>
    <t>от 12 мес до 60 мес.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</si>
</sst>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0" fillId="0" borderId="1" xfId="0" applyBorder="1"/>
    <xf numFmtId="0" fontId="2" fillId="0" borderId="1" xfId="0" applyFont="1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wrapText="1"/>
    </xf>
    <xf numFmtId="2" fontId="0" fillId="0" borderId="1" xfId="0" applyNumberFormat="1" applyBorder="1" applyProtection="1">
      <protection locked="0" hidden="1"/>
    </xf>
    <xf numFmtId="2" fontId="3" fillId="0" borderId="1" xfId="0" applyNumberFormat="1" applyFont="1" applyBorder="1" applyAlignment="1">
      <alignment horizontal="center"/>
    </xf>
    <xf numFmtId="10" fontId="3" fillId="2" borderId="1" xfId="1" applyNumberFormat="1" applyFont="1" applyFill="1" applyBorder="1"/>
    <xf numFmtId="0" fontId="3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628287</xdr:colOff>
      <xdr:row>1</xdr:row>
      <xdr:rowOff>190435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050"/>
          <a:ext cx="2904762" cy="5238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F18" sqref="F18"/>
    </sheetView>
  </sheetViews>
  <sheetFormatPr defaultRowHeight="15" x14ac:dyDescent="0.25"/>
  <cols>
    <col min="1" max="1" width="38.7109375" customWidth="1"/>
    <col min="2" max="2" width="16" style="6" customWidth="1"/>
    <col min="3" max="3" width="13" style="6" customWidth="1"/>
  </cols>
  <sheetData>
    <row r="1" spans="1:3" s="1" customFormat="1" x14ac:dyDescent="0.25">
      <c r="A1" s="3" t="s">
        <v>67</v>
      </c>
      <c r="B1" s="5" t="s">
        <v>22</v>
      </c>
      <c r="C1" s="5" t="s">
        <v>23</v>
      </c>
    </row>
    <row r="2" spans="1:3" s="1" customFormat="1" x14ac:dyDescent="0.25">
      <c r="A2" s="3" t="s">
        <v>0</v>
      </c>
      <c r="B2" s="5">
        <v>14</v>
      </c>
      <c r="C2" s="5">
        <v>2</v>
      </c>
    </row>
    <row r="3" spans="1:3" x14ac:dyDescent="0.25">
      <c r="A3" s="2" t="s">
        <v>1</v>
      </c>
      <c r="B3" s="4">
        <v>0</v>
      </c>
      <c r="C3" s="4">
        <v>0</v>
      </c>
    </row>
    <row r="4" spans="1:3" x14ac:dyDescent="0.25">
      <c r="A4" s="2" t="s">
        <v>2</v>
      </c>
      <c r="B4" s="4">
        <v>14</v>
      </c>
      <c r="C4" s="4">
        <v>2</v>
      </c>
    </row>
    <row r="5" spans="1:3" s="1" customFormat="1" x14ac:dyDescent="0.25">
      <c r="A5" s="3" t="s">
        <v>3</v>
      </c>
      <c r="B5" s="5">
        <v>35</v>
      </c>
      <c r="C5" s="5">
        <v>24</v>
      </c>
    </row>
    <row r="6" spans="1:3" x14ac:dyDescent="0.25">
      <c r="A6" s="2" t="s">
        <v>4</v>
      </c>
      <c r="B6" s="4">
        <v>35</v>
      </c>
      <c r="C6" s="4">
        <v>24</v>
      </c>
    </row>
    <row r="7" spans="1:3" s="1" customFormat="1" x14ac:dyDescent="0.25">
      <c r="A7" s="3" t="s">
        <v>5</v>
      </c>
      <c r="B7" s="5">
        <v>577</v>
      </c>
      <c r="C7" s="5">
        <v>431</v>
      </c>
    </row>
    <row r="8" spans="1:3" x14ac:dyDescent="0.25">
      <c r="A8" s="2" t="s">
        <v>6</v>
      </c>
      <c r="B8" s="4">
        <v>104</v>
      </c>
      <c r="C8" s="4">
        <v>102</v>
      </c>
    </row>
    <row r="9" spans="1:3" x14ac:dyDescent="0.25">
      <c r="A9" s="2" t="s">
        <v>7</v>
      </c>
      <c r="B9" s="4">
        <v>2</v>
      </c>
      <c r="C9" s="4">
        <v>2</v>
      </c>
    </row>
    <row r="10" spans="1:3" x14ac:dyDescent="0.25">
      <c r="A10" s="2" t="s">
        <v>8</v>
      </c>
      <c r="B10" s="4">
        <v>13</v>
      </c>
      <c r="C10" s="4">
        <v>12</v>
      </c>
    </row>
    <row r="11" spans="1:3" x14ac:dyDescent="0.25">
      <c r="A11" s="2" t="s">
        <v>9</v>
      </c>
      <c r="B11" s="4">
        <v>0</v>
      </c>
      <c r="C11" s="4">
        <v>0</v>
      </c>
    </row>
    <row r="12" spans="1:3" x14ac:dyDescent="0.25">
      <c r="A12" s="2" t="s">
        <v>10</v>
      </c>
      <c r="B12" s="4">
        <v>32</v>
      </c>
      <c r="C12" s="4">
        <v>25</v>
      </c>
    </row>
    <row r="13" spans="1:3" x14ac:dyDescent="0.25">
      <c r="A13" s="2" t="s">
        <v>11</v>
      </c>
      <c r="B13" s="4">
        <v>262</v>
      </c>
      <c r="C13" s="4">
        <v>166</v>
      </c>
    </row>
    <row r="14" spans="1:3" x14ac:dyDescent="0.25">
      <c r="A14" s="2" t="s">
        <v>12</v>
      </c>
      <c r="B14" s="4">
        <v>116</v>
      </c>
      <c r="C14" s="4">
        <v>110</v>
      </c>
    </row>
    <row r="15" spans="1:3" x14ac:dyDescent="0.25">
      <c r="A15" s="2" t="s">
        <v>13</v>
      </c>
      <c r="B15" s="4">
        <v>48</v>
      </c>
      <c r="C15" s="4">
        <v>14</v>
      </c>
    </row>
    <row r="16" spans="1:3" s="1" customFormat="1" x14ac:dyDescent="0.25">
      <c r="A16" s="3" t="s">
        <v>14</v>
      </c>
      <c r="B16" s="5">
        <v>114</v>
      </c>
      <c r="C16" s="5">
        <v>21</v>
      </c>
    </row>
    <row r="17" spans="1:3" x14ac:dyDescent="0.25">
      <c r="A17" s="2" t="s">
        <v>15</v>
      </c>
      <c r="B17" s="4">
        <v>9</v>
      </c>
      <c r="C17" s="4">
        <v>8</v>
      </c>
    </row>
    <row r="18" spans="1:3" x14ac:dyDescent="0.25">
      <c r="A18" s="2" t="s">
        <v>16</v>
      </c>
      <c r="B18" s="4">
        <v>67</v>
      </c>
      <c r="C18" s="4">
        <v>11</v>
      </c>
    </row>
    <row r="19" spans="1:3" x14ac:dyDescent="0.25">
      <c r="A19" s="2" t="s">
        <v>18</v>
      </c>
      <c r="B19" s="4">
        <v>37</v>
      </c>
      <c r="C19" s="4">
        <v>1</v>
      </c>
    </row>
    <row r="20" spans="1:3" x14ac:dyDescent="0.25">
      <c r="A20" s="2" t="s">
        <v>19</v>
      </c>
      <c r="B20" s="4">
        <v>0</v>
      </c>
      <c r="C20" s="4">
        <v>0</v>
      </c>
    </row>
    <row r="21" spans="1:3" x14ac:dyDescent="0.25">
      <c r="A21" s="2" t="s">
        <v>20</v>
      </c>
      <c r="B21" s="4">
        <v>1</v>
      </c>
      <c r="C21" s="4">
        <v>1</v>
      </c>
    </row>
    <row r="22" spans="1:3" x14ac:dyDescent="0.25">
      <c r="A22" s="2" t="s">
        <v>66</v>
      </c>
      <c r="B22" s="4">
        <f>B2+B5+B7+B16</f>
        <v>740</v>
      </c>
      <c r="C22" s="4">
        <f>C2+C5+C7+C16</f>
        <v>478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1"/>
  <sheetViews>
    <sheetView tabSelected="1" workbookViewId="0">
      <selection activeCell="C4" sqref="C4"/>
    </sheetView>
  </sheetViews>
  <sheetFormatPr defaultRowHeight="15" x14ac:dyDescent="0.25"/>
  <cols>
    <col min="1" max="1" width="11.140625" customWidth="1"/>
    <col min="2" max="2" width="23" customWidth="1"/>
    <col min="3" max="3" width="11.85546875" customWidth="1"/>
    <col min="4" max="4" width="18.7109375" customWidth="1"/>
    <col min="5" max="5" width="24.7109375" customWidth="1"/>
  </cols>
  <sheetData>
    <row r="1" spans="1:5" ht="27.75" customHeight="1" x14ac:dyDescent="0.25">
      <c r="A1" s="18" t="s">
        <v>80</v>
      </c>
      <c r="B1" s="18"/>
      <c r="C1" s="18"/>
      <c r="D1" s="18"/>
      <c r="E1" s="18"/>
    </row>
    <row r="2" spans="1:5" ht="70.5" customHeight="1" x14ac:dyDescent="0.25">
      <c r="A2" s="18"/>
      <c r="B2" s="18"/>
      <c r="C2" s="18"/>
      <c r="D2" s="18"/>
      <c r="E2" s="18"/>
    </row>
    <row r="4" spans="1:5" ht="19.5" customHeight="1" x14ac:dyDescent="0.3">
      <c r="A4" s="19" t="s">
        <v>68</v>
      </c>
      <c r="B4" s="19"/>
      <c r="C4" s="12">
        <v>0.1333</v>
      </c>
      <c r="D4" s="2"/>
      <c r="E4" s="14"/>
    </row>
    <row r="5" spans="1:5" ht="18.75" x14ac:dyDescent="0.3">
      <c r="A5" s="20" t="s">
        <v>69</v>
      </c>
      <c r="B5" s="20"/>
      <c r="C5" s="13">
        <v>60</v>
      </c>
      <c r="D5" s="2" t="s">
        <v>79</v>
      </c>
      <c r="E5" s="15" t="s">
        <v>81</v>
      </c>
    </row>
    <row r="6" spans="1:5" ht="18.75" x14ac:dyDescent="0.3">
      <c r="A6" s="20" t="s">
        <v>75</v>
      </c>
      <c r="B6" s="20"/>
      <c r="C6" s="13">
        <v>5000</v>
      </c>
      <c r="D6" s="2" t="s">
        <v>78</v>
      </c>
      <c r="E6" s="16"/>
    </row>
    <row r="7" spans="1:5" ht="18.75" x14ac:dyDescent="0.3">
      <c r="A7" s="8"/>
      <c r="B7" s="8"/>
      <c r="C7" s="7"/>
    </row>
    <row r="8" spans="1:5" ht="30.75" customHeight="1" x14ac:dyDescent="0.3">
      <c r="A8" s="21" t="s">
        <v>76</v>
      </c>
      <c r="B8" s="21"/>
      <c r="C8" s="11">
        <f>E12</f>
        <v>137.20114155251142</v>
      </c>
      <c r="D8" s="2" t="s">
        <v>78</v>
      </c>
    </row>
    <row r="9" spans="1:5" ht="18.75" x14ac:dyDescent="0.3">
      <c r="A9" s="17" t="s">
        <v>77</v>
      </c>
      <c r="B9" s="17"/>
      <c r="C9" s="11">
        <f>SUM(C12:C71)</f>
        <v>1616.0342465753426</v>
      </c>
      <c r="D9" s="2" t="s">
        <v>78</v>
      </c>
    </row>
    <row r="10" spans="1:5" ht="18.75" x14ac:dyDescent="0.3">
      <c r="A10" s="8"/>
      <c r="B10" s="8"/>
      <c r="C10" s="7"/>
    </row>
    <row r="11" spans="1:5" ht="30" x14ac:dyDescent="0.25">
      <c r="A11" s="9" t="s">
        <v>70</v>
      </c>
      <c r="B11" s="9" t="s">
        <v>71</v>
      </c>
      <c r="C11" s="9" t="s">
        <v>72</v>
      </c>
      <c r="D11" s="9" t="s">
        <v>73</v>
      </c>
      <c r="E11" s="9" t="s">
        <v>74</v>
      </c>
    </row>
    <row r="12" spans="1:5" x14ac:dyDescent="0.25">
      <c r="A12" s="2">
        <v>1</v>
      </c>
      <c r="B12" s="10">
        <f>IF((C6-D12)&lt;=0,0,C6-D12)</f>
        <v>4916.666666666667</v>
      </c>
      <c r="C12" s="10">
        <f>B12*$C$4/365*30</f>
        <v>53.867808219178094</v>
      </c>
      <c r="D12" s="10">
        <f>IF(A12&lt;$C$5,$C$6/$C$5,0)</f>
        <v>83.333333333333329</v>
      </c>
      <c r="E12" s="10">
        <f>C12+D12</f>
        <v>137.20114155251142</v>
      </c>
    </row>
    <row r="13" spans="1:5" x14ac:dyDescent="0.25">
      <c r="A13" s="2">
        <v>2</v>
      </c>
      <c r="B13" s="10">
        <f>IF((B12-D12)&lt;=0,0,B12-D12)</f>
        <v>4833.3333333333339</v>
      </c>
      <c r="C13" s="10">
        <f>B13*$C$4/365*30</f>
        <v>52.954794520547949</v>
      </c>
      <c r="D13" s="10">
        <f t="shared" ref="D13:D47" si="0">IF(A13&lt;$C$5,$C$6/$C$5,0)</f>
        <v>83.333333333333329</v>
      </c>
      <c r="E13" s="10">
        <f>C13+D13</f>
        <v>136.28812785388129</v>
      </c>
    </row>
    <row r="14" spans="1:5" x14ac:dyDescent="0.25">
      <c r="A14" s="2">
        <v>3</v>
      </c>
      <c r="B14" s="10">
        <f t="shared" ref="B14:B47" si="1">IF((B13-D13)&lt;=0,0,B13-D13)</f>
        <v>4750.0000000000009</v>
      </c>
      <c r="C14" s="10">
        <f t="shared" ref="C14:C71" si="2">B14*$C$4/365*30</f>
        <v>52.041780821917818</v>
      </c>
      <c r="D14" s="10">
        <f t="shared" si="0"/>
        <v>83.333333333333329</v>
      </c>
      <c r="E14" s="10">
        <f t="shared" ref="E14:E47" si="3">C14+D14</f>
        <v>135.37511415525114</v>
      </c>
    </row>
    <row r="15" spans="1:5" x14ac:dyDescent="0.25">
      <c r="A15" s="2">
        <v>4</v>
      </c>
      <c r="B15" s="10">
        <f t="shared" si="1"/>
        <v>4666.6666666666679</v>
      </c>
      <c r="C15" s="10">
        <f t="shared" si="2"/>
        <v>51.128767123287687</v>
      </c>
      <c r="D15" s="10">
        <f t="shared" si="0"/>
        <v>83.333333333333329</v>
      </c>
      <c r="E15" s="10">
        <f t="shared" si="3"/>
        <v>134.46210045662102</v>
      </c>
    </row>
    <row r="16" spans="1:5" x14ac:dyDescent="0.25">
      <c r="A16" s="2">
        <v>5</v>
      </c>
      <c r="B16" s="10">
        <f t="shared" si="1"/>
        <v>4583.3333333333348</v>
      </c>
      <c r="C16" s="10">
        <f t="shared" si="2"/>
        <v>50.215753424657557</v>
      </c>
      <c r="D16" s="10">
        <f t="shared" si="0"/>
        <v>83.333333333333329</v>
      </c>
      <c r="E16" s="10">
        <f t="shared" si="3"/>
        <v>133.54908675799089</v>
      </c>
    </row>
    <row r="17" spans="1:5" x14ac:dyDescent="0.25">
      <c r="A17" s="2">
        <v>6</v>
      </c>
      <c r="B17" s="10">
        <f t="shared" si="1"/>
        <v>4500.0000000000018</v>
      </c>
      <c r="C17" s="10">
        <f t="shared" si="2"/>
        <v>49.302739726027418</v>
      </c>
      <c r="D17" s="10">
        <f t="shared" si="0"/>
        <v>83.333333333333329</v>
      </c>
      <c r="E17" s="10">
        <f t="shared" si="3"/>
        <v>132.63607305936074</v>
      </c>
    </row>
    <row r="18" spans="1:5" x14ac:dyDescent="0.25">
      <c r="A18" s="2">
        <v>7</v>
      </c>
      <c r="B18" s="10">
        <f t="shared" si="1"/>
        <v>4416.6666666666688</v>
      </c>
      <c r="C18" s="10">
        <f t="shared" si="2"/>
        <v>48.38972602739728</v>
      </c>
      <c r="D18" s="10">
        <f t="shared" si="0"/>
        <v>83.333333333333329</v>
      </c>
      <c r="E18" s="10">
        <f t="shared" si="3"/>
        <v>131.72305936073062</v>
      </c>
    </row>
    <row r="19" spans="1:5" x14ac:dyDescent="0.25">
      <c r="A19" s="2">
        <v>8</v>
      </c>
      <c r="B19" s="10">
        <f t="shared" si="1"/>
        <v>4333.3333333333358</v>
      </c>
      <c r="C19" s="10">
        <f t="shared" si="2"/>
        <v>47.47671232876715</v>
      </c>
      <c r="D19" s="10">
        <f t="shared" si="0"/>
        <v>83.333333333333329</v>
      </c>
      <c r="E19" s="10">
        <f t="shared" si="3"/>
        <v>130.81004566210049</v>
      </c>
    </row>
    <row r="20" spans="1:5" x14ac:dyDescent="0.25">
      <c r="A20" s="2">
        <v>9</v>
      </c>
      <c r="B20" s="10">
        <f t="shared" si="1"/>
        <v>4250.0000000000027</v>
      </c>
      <c r="C20" s="10">
        <f t="shared" si="2"/>
        <v>46.563698630137011</v>
      </c>
      <c r="D20" s="10">
        <f t="shared" si="0"/>
        <v>83.333333333333329</v>
      </c>
      <c r="E20" s="10">
        <f t="shared" si="3"/>
        <v>129.89703196347034</v>
      </c>
    </row>
    <row r="21" spans="1:5" x14ac:dyDescent="0.25">
      <c r="A21" s="2">
        <v>10</v>
      </c>
      <c r="B21" s="10">
        <f t="shared" si="1"/>
        <v>4166.6666666666697</v>
      </c>
      <c r="C21" s="10">
        <f t="shared" si="2"/>
        <v>45.650684931506888</v>
      </c>
      <c r="D21" s="10">
        <f t="shared" si="0"/>
        <v>83.333333333333329</v>
      </c>
      <c r="E21" s="10">
        <f t="shared" si="3"/>
        <v>128.98401826484022</v>
      </c>
    </row>
    <row r="22" spans="1:5" x14ac:dyDescent="0.25">
      <c r="A22" s="2">
        <v>11</v>
      </c>
      <c r="B22" s="10">
        <f t="shared" si="1"/>
        <v>4083.3333333333362</v>
      </c>
      <c r="C22" s="10">
        <f t="shared" si="2"/>
        <v>44.737671232876743</v>
      </c>
      <c r="D22" s="10">
        <f t="shared" si="0"/>
        <v>83.333333333333329</v>
      </c>
      <c r="E22" s="10">
        <f t="shared" si="3"/>
        <v>128.07100456621006</v>
      </c>
    </row>
    <row r="23" spans="1:5" x14ac:dyDescent="0.25">
      <c r="A23" s="2">
        <v>12</v>
      </c>
      <c r="B23" s="10">
        <f t="shared" si="1"/>
        <v>4000.0000000000027</v>
      </c>
      <c r="C23" s="10">
        <f t="shared" si="2"/>
        <v>43.824657534246604</v>
      </c>
      <c r="D23" s="10">
        <f t="shared" si="0"/>
        <v>83.333333333333329</v>
      </c>
      <c r="E23" s="10">
        <f t="shared" si="3"/>
        <v>127.15799086757994</v>
      </c>
    </row>
    <row r="24" spans="1:5" x14ac:dyDescent="0.25">
      <c r="A24" s="2">
        <v>13</v>
      </c>
      <c r="B24" s="10">
        <f t="shared" si="1"/>
        <v>3916.6666666666692</v>
      </c>
      <c r="C24" s="10">
        <f t="shared" si="2"/>
        <v>42.911643835616474</v>
      </c>
      <c r="D24" s="10">
        <f t="shared" si="0"/>
        <v>83.333333333333329</v>
      </c>
      <c r="E24" s="10">
        <f t="shared" si="3"/>
        <v>126.2449771689498</v>
      </c>
    </row>
    <row r="25" spans="1:5" x14ac:dyDescent="0.25">
      <c r="A25" s="2">
        <v>14</v>
      </c>
      <c r="B25" s="10">
        <f t="shared" si="1"/>
        <v>3833.3333333333358</v>
      </c>
      <c r="C25" s="10">
        <f t="shared" si="2"/>
        <v>41.998630136986328</v>
      </c>
      <c r="D25" s="10">
        <f t="shared" si="0"/>
        <v>83.333333333333329</v>
      </c>
      <c r="E25" s="10">
        <f t="shared" si="3"/>
        <v>125.33196347031966</v>
      </c>
    </row>
    <row r="26" spans="1:5" x14ac:dyDescent="0.25">
      <c r="A26" s="2">
        <v>15</v>
      </c>
      <c r="B26" s="10">
        <f t="shared" si="1"/>
        <v>3750.0000000000023</v>
      </c>
      <c r="C26" s="10">
        <f t="shared" si="2"/>
        <v>41.085616438356183</v>
      </c>
      <c r="D26" s="10">
        <f t="shared" si="0"/>
        <v>83.333333333333329</v>
      </c>
      <c r="E26" s="10">
        <f t="shared" si="3"/>
        <v>124.41894977168951</v>
      </c>
    </row>
    <row r="27" spans="1:5" x14ac:dyDescent="0.25">
      <c r="A27" s="2">
        <v>16</v>
      </c>
      <c r="B27" s="10">
        <f t="shared" si="1"/>
        <v>3666.6666666666688</v>
      </c>
      <c r="C27" s="10">
        <f t="shared" si="2"/>
        <v>40.172602739726045</v>
      </c>
      <c r="D27" s="10">
        <f t="shared" si="0"/>
        <v>83.333333333333329</v>
      </c>
      <c r="E27" s="10">
        <f t="shared" si="3"/>
        <v>123.50593607305937</v>
      </c>
    </row>
    <row r="28" spans="1:5" x14ac:dyDescent="0.25">
      <c r="A28" s="2">
        <v>17</v>
      </c>
      <c r="B28" s="10">
        <f t="shared" si="1"/>
        <v>3583.3333333333353</v>
      </c>
      <c r="C28" s="10">
        <f t="shared" si="2"/>
        <v>39.259589041095914</v>
      </c>
      <c r="D28" s="10">
        <f t="shared" si="0"/>
        <v>83.333333333333329</v>
      </c>
      <c r="E28" s="10">
        <f t="shared" si="3"/>
        <v>122.59292237442924</v>
      </c>
    </row>
    <row r="29" spans="1:5" x14ac:dyDescent="0.25">
      <c r="A29" s="2">
        <v>18</v>
      </c>
      <c r="B29" s="10">
        <f t="shared" si="1"/>
        <v>3500.0000000000018</v>
      </c>
      <c r="C29" s="10">
        <f t="shared" si="2"/>
        <v>38.346575342465776</v>
      </c>
      <c r="D29" s="10">
        <f t="shared" si="0"/>
        <v>83.333333333333329</v>
      </c>
      <c r="E29" s="10">
        <f t="shared" si="3"/>
        <v>121.67990867579911</v>
      </c>
    </row>
    <row r="30" spans="1:5" x14ac:dyDescent="0.25">
      <c r="A30" s="2">
        <v>19</v>
      </c>
      <c r="B30" s="10">
        <f t="shared" si="1"/>
        <v>3416.6666666666683</v>
      </c>
      <c r="C30" s="10">
        <f t="shared" si="2"/>
        <v>37.433561643835631</v>
      </c>
      <c r="D30" s="10">
        <f t="shared" si="0"/>
        <v>83.333333333333329</v>
      </c>
      <c r="E30" s="10">
        <f t="shared" si="3"/>
        <v>120.76689497716896</v>
      </c>
    </row>
    <row r="31" spans="1:5" x14ac:dyDescent="0.25">
      <c r="A31" s="2">
        <v>20</v>
      </c>
      <c r="B31" s="10">
        <f t="shared" si="1"/>
        <v>3333.3333333333348</v>
      </c>
      <c r="C31" s="10">
        <f t="shared" si="2"/>
        <v>36.5205479452055</v>
      </c>
      <c r="D31" s="10">
        <f t="shared" si="0"/>
        <v>83.333333333333329</v>
      </c>
      <c r="E31" s="10">
        <f t="shared" si="3"/>
        <v>119.85388127853884</v>
      </c>
    </row>
    <row r="32" spans="1:5" x14ac:dyDescent="0.25">
      <c r="A32" s="2">
        <v>21</v>
      </c>
      <c r="B32" s="10">
        <f t="shared" si="1"/>
        <v>3250.0000000000014</v>
      </c>
      <c r="C32" s="10">
        <f t="shared" si="2"/>
        <v>35.607534246575362</v>
      </c>
      <c r="D32" s="10">
        <f t="shared" si="0"/>
        <v>83.333333333333329</v>
      </c>
      <c r="E32" s="10">
        <f t="shared" si="3"/>
        <v>118.94086757990868</v>
      </c>
    </row>
    <row r="33" spans="1:5" x14ac:dyDescent="0.25">
      <c r="A33" s="2">
        <v>22</v>
      </c>
      <c r="B33" s="10">
        <f t="shared" si="1"/>
        <v>3166.6666666666679</v>
      </c>
      <c r="C33" s="10">
        <f t="shared" si="2"/>
        <v>34.694520547945217</v>
      </c>
      <c r="D33" s="10">
        <f t="shared" si="0"/>
        <v>83.333333333333329</v>
      </c>
      <c r="E33" s="10">
        <f t="shared" si="3"/>
        <v>118.02785388127855</v>
      </c>
    </row>
    <row r="34" spans="1:5" x14ac:dyDescent="0.25">
      <c r="A34" s="2">
        <v>23</v>
      </c>
      <c r="B34" s="10">
        <f t="shared" si="1"/>
        <v>3083.3333333333344</v>
      </c>
      <c r="C34" s="10">
        <f t="shared" si="2"/>
        <v>33.781506849315079</v>
      </c>
      <c r="D34" s="10">
        <f t="shared" si="0"/>
        <v>83.333333333333329</v>
      </c>
      <c r="E34" s="10">
        <f t="shared" si="3"/>
        <v>117.11484018264841</v>
      </c>
    </row>
    <row r="35" spans="1:5" x14ac:dyDescent="0.25">
      <c r="A35" s="2">
        <v>24</v>
      </c>
      <c r="B35" s="10">
        <f t="shared" si="1"/>
        <v>3000.0000000000009</v>
      </c>
      <c r="C35" s="10">
        <f t="shared" si="2"/>
        <v>32.868493150684948</v>
      </c>
      <c r="D35" s="10">
        <f t="shared" si="0"/>
        <v>83.333333333333329</v>
      </c>
      <c r="E35" s="10">
        <f t="shared" si="3"/>
        <v>116.20182648401828</v>
      </c>
    </row>
    <row r="36" spans="1:5" x14ac:dyDescent="0.25">
      <c r="A36" s="2">
        <v>25</v>
      </c>
      <c r="B36" s="10">
        <f t="shared" si="1"/>
        <v>2916.6666666666674</v>
      </c>
      <c r="C36" s="10">
        <f t="shared" si="2"/>
        <v>31.955479452054803</v>
      </c>
      <c r="D36" s="10">
        <f t="shared" si="0"/>
        <v>83.333333333333329</v>
      </c>
      <c r="E36" s="10">
        <f t="shared" si="3"/>
        <v>115.28881278538813</v>
      </c>
    </row>
    <row r="37" spans="1:5" x14ac:dyDescent="0.25">
      <c r="A37" s="2">
        <v>26</v>
      </c>
      <c r="B37" s="10">
        <f t="shared" si="1"/>
        <v>2833.3333333333339</v>
      </c>
      <c r="C37" s="10">
        <f t="shared" si="2"/>
        <v>31.042465753424658</v>
      </c>
      <c r="D37" s="10">
        <f t="shared" si="0"/>
        <v>83.333333333333329</v>
      </c>
      <c r="E37" s="10">
        <f t="shared" si="3"/>
        <v>114.37579908675798</v>
      </c>
    </row>
    <row r="38" spans="1:5" x14ac:dyDescent="0.25">
      <c r="A38" s="2">
        <v>27</v>
      </c>
      <c r="B38" s="10">
        <f t="shared" si="1"/>
        <v>2750.0000000000005</v>
      </c>
      <c r="C38" s="10">
        <f t="shared" si="2"/>
        <v>30.129452054794523</v>
      </c>
      <c r="D38" s="10">
        <f t="shared" si="0"/>
        <v>83.333333333333329</v>
      </c>
      <c r="E38" s="10">
        <f t="shared" si="3"/>
        <v>113.46278538812786</v>
      </c>
    </row>
    <row r="39" spans="1:5" x14ac:dyDescent="0.25">
      <c r="A39" s="2">
        <v>28</v>
      </c>
      <c r="B39" s="10">
        <f t="shared" si="1"/>
        <v>2666.666666666667</v>
      </c>
      <c r="C39" s="10">
        <f t="shared" si="2"/>
        <v>29.216438356164389</v>
      </c>
      <c r="D39" s="10">
        <f t="shared" si="0"/>
        <v>83.333333333333329</v>
      </c>
      <c r="E39" s="10">
        <f t="shared" si="3"/>
        <v>112.54977168949772</v>
      </c>
    </row>
    <row r="40" spans="1:5" x14ac:dyDescent="0.25">
      <c r="A40" s="2">
        <v>29</v>
      </c>
      <c r="B40" s="10">
        <f t="shared" si="1"/>
        <v>2583.3333333333335</v>
      </c>
      <c r="C40" s="10">
        <f t="shared" si="2"/>
        <v>28.303424657534247</v>
      </c>
      <c r="D40" s="10">
        <f t="shared" si="0"/>
        <v>83.333333333333329</v>
      </c>
      <c r="E40" s="10">
        <f t="shared" si="3"/>
        <v>111.63675799086758</v>
      </c>
    </row>
    <row r="41" spans="1:5" x14ac:dyDescent="0.25">
      <c r="A41" s="2">
        <v>30</v>
      </c>
      <c r="B41" s="10">
        <f t="shared" si="1"/>
        <v>2500</v>
      </c>
      <c r="C41" s="10">
        <f t="shared" si="2"/>
        <v>27.390410958904113</v>
      </c>
      <c r="D41" s="10">
        <f t="shared" si="0"/>
        <v>83.333333333333329</v>
      </c>
      <c r="E41" s="10">
        <f t="shared" si="3"/>
        <v>110.72374429223744</v>
      </c>
    </row>
    <row r="42" spans="1:5" x14ac:dyDescent="0.25">
      <c r="A42" s="2">
        <v>31</v>
      </c>
      <c r="B42" s="10">
        <f t="shared" si="1"/>
        <v>2416.6666666666665</v>
      </c>
      <c r="C42" s="10">
        <f t="shared" si="2"/>
        <v>26.477397260273971</v>
      </c>
      <c r="D42" s="10">
        <f t="shared" si="0"/>
        <v>83.333333333333329</v>
      </c>
      <c r="E42" s="10">
        <f t="shared" si="3"/>
        <v>109.8107305936073</v>
      </c>
    </row>
    <row r="43" spans="1:5" x14ac:dyDescent="0.25">
      <c r="A43" s="2">
        <v>32</v>
      </c>
      <c r="B43" s="10">
        <f t="shared" si="1"/>
        <v>2333.333333333333</v>
      </c>
      <c r="C43" s="10">
        <f t="shared" si="2"/>
        <v>25.564383561643833</v>
      </c>
      <c r="D43" s="10">
        <f t="shared" si="0"/>
        <v>83.333333333333329</v>
      </c>
      <c r="E43" s="10">
        <f t="shared" si="3"/>
        <v>108.89771689497717</v>
      </c>
    </row>
    <row r="44" spans="1:5" x14ac:dyDescent="0.25">
      <c r="A44" s="2">
        <v>33</v>
      </c>
      <c r="B44" s="10">
        <f t="shared" si="1"/>
        <v>2249.9999999999995</v>
      </c>
      <c r="C44" s="10">
        <f t="shared" si="2"/>
        <v>24.651369863013695</v>
      </c>
      <c r="D44" s="10">
        <f t="shared" si="0"/>
        <v>83.333333333333329</v>
      </c>
      <c r="E44" s="10">
        <f t="shared" si="3"/>
        <v>107.98470319634703</v>
      </c>
    </row>
    <row r="45" spans="1:5" x14ac:dyDescent="0.25">
      <c r="A45" s="2">
        <v>34</v>
      </c>
      <c r="B45" s="10">
        <f t="shared" si="1"/>
        <v>2166.6666666666661</v>
      </c>
      <c r="C45" s="10">
        <f t="shared" si="2"/>
        <v>23.738356164383557</v>
      </c>
      <c r="D45" s="10">
        <f t="shared" si="0"/>
        <v>83.333333333333329</v>
      </c>
      <c r="E45" s="10">
        <f t="shared" si="3"/>
        <v>107.07168949771689</v>
      </c>
    </row>
    <row r="46" spans="1:5" x14ac:dyDescent="0.25">
      <c r="A46" s="2">
        <v>35</v>
      </c>
      <c r="B46" s="10">
        <f t="shared" si="1"/>
        <v>2083.3333333333326</v>
      </c>
      <c r="C46" s="10">
        <f t="shared" si="2"/>
        <v>22.825342465753419</v>
      </c>
      <c r="D46" s="10">
        <f t="shared" si="0"/>
        <v>83.333333333333329</v>
      </c>
      <c r="E46" s="10">
        <f t="shared" si="3"/>
        <v>106.15867579908675</v>
      </c>
    </row>
    <row r="47" spans="1:5" x14ac:dyDescent="0.25">
      <c r="A47" s="2">
        <v>36</v>
      </c>
      <c r="B47" s="10">
        <f t="shared" si="1"/>
        <v>1999.9999999999993</v>
      </c>
      <c r="C47" s="10">
        <f t="shared" si="2"/>
        <v>21.912328767123281</v>
      </c>
      <c r="D47" s="10">
        <f t="shared" si="0"/>
        <v>83.333333333333329</v>
      </c>
      <c r="E47" s="10">
        <f t="shared" si="3"/>
        <v>105.24566210045661</v>
      </c>
    </row>
    <row r="48" spans="1:5" x14ac:dyDescent="0.25">
      <c r="A48" s="2">
        <v>37</v>
      </c>
      <c r="B48" s="10">
        <f t="shared" ref="B48:B71" si="4">IF((B47-D47)&lt;=0,0,B47-D47)</f>
        <v>1916.6666666666661</v>
      </c>
      <c r="C48" s="10">
        <f t="shared" si="2"/>
        <v>20.999315068493143</v>
      </c>
      <c r="D48" s="10">
        <f t="shared" ref="D48:D71" si="5">IF(A48&lt;$C$5,$C$6/$C$5,0)</f>
        <v>83.333333333333329</v>
      </c>
      <c r="E48" s="10">
        <f t="shared" ref="E48:E71" si="6">C48+D48</f>
        <v>104.33264840182648</v>
      </c>
    </row>
    <row r="49" spans="1:5" x14ac:dyDescent="0.25">
      <c r="A49" s="2">
        <v>38</v>
      </c>
      <c r="B49" s="10">
        <f t="shared" si="4"/>
        <v>1833.3333333333328</v>
      </c>
      <c r="C49" s="10">
        <f t="shared" si="2"/>
        <v>20.086301369863008</v>
      </c>
      <c r="D49" s="10">
        <f t="shared" si="5"/>
        <v>83.333333333333329</v>
      </c>
      <c r="E49" s="10">
        <f t="shared" si="6"/>
        <v>103.41963470319634</v>
      </c>
    </row>
    <row r="50" spans="1:5" x14ac:dyDescent="0.25">
      <c r="A50" s="2">
        <v>39</v>
      </c>
      <c r="B50" s="10">
        <f t="shared" si="4"/>
        <v>1749.9999999999995</v>
      </c>
      <c r="C50" s="10">
        <f t="shared" si="2"/>
        <v>19.17328767123287</v>
      </c>
      <c r="D50" s="10">
        <f t="shared" si="5"/>
        <v>83.333333333333329</v>
      </c>
      <c r="E50" s="10">
        <f t="shared" si="6"/>
        <v>102.5066210045662</v>
      </c>
    </row>
    <row r="51" spans="1:5" x14ac:dyDescent="0.25">
      <c r="A51" s="2">
        <v>40</v>
      </c>
      <c r="B51" s="10">
        <f t="shared" si="4"/>
        <v>1666.6666666666663</v>
      </c>
      <c r="C51" s="10">
        <f t="shared" si="2"/>
        <v>18.260273972602736</v>
      </c>
      <c r="D51" s="10">
        <f t="shared" si="5"/>
        <v>83.333333333333329</v>
      </c>
      <c r="E51" s="10">
        <f t="shared" si="6"/>
        <v>101.59360730593606</v>
      </c>
    </row>
    <row r="52" spans="1:5" x14ac:dyDescent="0.25">
      <c r="A52" s="2">
        <v>41</v>
      </c>
      <c r="B52" s="10">
        <f t="shared" si="4"/>
        <v>1583.333333333333</v>
      </c>
      <c r="C52" s="10">
        <f t="shared" si="2"/>
        <v>17.347260273972601</v>
      </c>
      <c r="D52" s="10">
        <f t="shared" si="5"/>
        <v>83.333333333333329</v>
      </c>
      <c r="E52" s="10">
        <f t="shared" si="6"/>
        <v>100.68059360730592</v>
      </c>
    </row>
    <row r="53" spans="1:5" x14ac:dyDescent="0.25">
      <c r="A53" s="2">
        <v>42</v>
      </c>
      <c r="B53" s="10">
        <f t="shared" si="4"/>
        <v>1499.9999999999998</v>
      </c>
      <c r="C53" s="10">
        <f t="shared" si="2"/>
        <v>16.434246575342463</v>
      </c>
      <c r="D53" s="10">
        <f t="shared" si="5"/>
        <v>83.333333333333329</v>
      </c>
      <c r="E53" s="10">
        <f t="shared" si="6"/>
        <v>99.767579908675799</v>
      </c>
    </row>
    <row r="54" spans="1:5" x14ac:dyDescent="0.25">
      <c r="A54" s="2">
        <v>43</v>
      </c>
      <c r="B54" s="10">
        <f t="shared" si="4"/>
        <v>1416.6666666666665</v>
      </c>
      <c r="C54" s="10">
        <f t="shared" si="2"/>
        <v>15.521232876712327</v>
      </c>
      <c r="D54" s="10">
        <f t="shared" si="5"/>
        <v>83.333333333333329</v>
      </c>
      <c r="E54" s="10">
        <f t="shared" si="6"/>
        <v>98.854566210045661</v>
      </c>
    </row>
    <row r="55" spans="1:5" x14ac:dyDescent="0.25">
      <c r="A55" s="2">
        <v>44</v>
      </c>
      <c r="B55" s="10">
        <f t="shared" si="4"/>
        <v>1333.3333333333333</v>
      </c>
      <c r="C55" s="10">
        <f t="shared" si="2"/>
        <v>14.608219178082191</v>
      </c>
      <c r="D55" s="10">
        <f t="shared" si="5"/>
        <v>83.333333333333329</v>
      </c>
      <c r="E55" s="10">
        <f t="shared" si="6"/>
        <v>97.941552511415523</v>
      </c>
    </row>
    <row r="56" spans="1:5" x14ac:dyDescent="0.25">
      <c r="A56" s="2">
        <v>45</v>
      </c>
      <c r="B56" s="10">
        <f t="shared" si="4"/>
        <v>1250</v>
      </c>
      <c r="C56" s="10">
        <f t="shared" si="2"/>
        <v>13.695205479452056</v>
      </c>
      <c r="D56" s="10">
        <f t="shared" si="5"/>
        <v>83.333333333333329</v>
      </c>
      <c r="E56" s="10">
        <f t="shared" si="6"/>
        <v>97.028538812785385</v>
      </c>
    </row>
    <row r="57" spans="1:5" x14ac:dyDescent="0.25">
      <c r="A57" s="2">
        <v>46</v>
      </c>
      <c r="B57" s="10">
        <f t="shared" si="4"/>
        <v>1166.6666666666667</v>
      </c>
      <c r="C57" s="10">
        <f t="shared" si="2"/>
        <v>12.78219178082192</v>
      </c>
      <c r="D57" s="10">
        <f t="shared" si="5"/>
        <v>83.333333333333329</v>
      </c>
      <c r="E57" s="10">
        <f t="shared" si="6"/>
        <v>96.115525114155247</v>
      </c>
    </row>
    <row r="58" spans="1:5" x14ac:dyDescent="0.25">
      <c r="A58" s="2">
        <v>47</v>
      </c>
      <c r="B58" s="10">
        <f t="shared" si="4"/>
        <v>1083.3333333333335</v>
      </c>
      <c r="C58" s="10">
        <f t="shared" si="2"/>
        <v>11.869178082191784</v>
      </c>
      <c r="D58" s="10">
        <f t="shared" si="5"/>
        <v>83.333333333333329</v>
      </c>
      <c r="E58" s="10">
        <f t="shared" si="6"/>
        <v>95.202511415525109</v>
      </c>
    </row>
    <row r="59" spans="1:5" x14ac:dyDescent="0.25">
      <c r="A59" s="2">
        <v>48</v>
      </c>
      <c r="B59" s="10">
        <f t="shared" si="4"/>
        <v>1000.0000000000001</v>
      </c>
      <c r="C59" s="10">
        <f t="shared" si="2"/>
        <v>10.956164383561646</v>
      </c>
      <c r="D59" s="10">
        <f t="shared" si="5"/>
        <v>83.333333333333329</v>
      </c>
      <c r="E59" s="10">
        <f t="shared" si="6"/>
        <v>94.289497716894971</v>
      </c>
    </row>
    <row r="60" spans="1:5" x14ac:dyDescent="0.25">
      <c r="A60" s="2">
        <v>49</v>
      </c>
      <c r="B60" s="10">
        <f t="shared" si="4"/>
        <v>916.66666666666674</v>
      </c>
      <c r="C60" s="10">
        <f t="shared" si="2"/>
        <v>10.043150684931508</v>
      </c>
      <c r="D60" s="10">
        <f t="shared" si="5"/>
        <v>83.333333333333329</v>
      </c>
      <c r="E60" s="10">
        <f t="shared" si="6"/>
        <v>93.376484018264833</v>
      </c>
    </row>
    <row r="61" spans="1:5" x14ac:dyDescent="0.25">
      <c r="A61" s="2">
        <v>50</v>
      </c>
      <c r="B61" s="10">
        <f t="shared" si="4"/>
        <v>833.33333333333337</v>
      </c>
      <c r="C61" s="10">
        <f t="shared" si="2"/>
        <v>9.1301369863013715</v>
      </c>
      <c r="D61" s="10">
        <f t="shared" si="5"/>
        <v>83.333333333333329</v>
      </c>
      <c r="E61" s="10">
        <f t="shared" si="6"/>
        <v>92.463470319634695</v>
      </c>
    </row>
    <row r="62" spans="1:5" x14ac:dyDescent="0.25">
      <c r="A62" s="2">
        <v>51</v>
      </c>
      <c r="B62" s="10">
        <f t="shared" si="4"/>
        <v>750</v>
      </c>
      <c r="C62" s="10">
        <f t="shared" si="2"/>
        <v>8.2171232876712335</v>
      </c>
      <c r="D62" s="10">
        <f t="shared" si="5"/>
        <v>83.333333333333329</v>
      </c>
      <c r="E62" s="10">
        <f t="shared" si="6"/>
        <v>91.550456621004557</v>
      </c>
    </row>
    <row r="63" spans="1:5" x14ac:dyDescent="0.25">
      <c r="A63" s="2">
        <v>52</v>
      </c>
      <c r="B63" s="10">
        <f t="shared" si="4"/>
        <v>666.66666666666663</v>
      </c>
      <c r="C63" s="10">
        <f t="shared" si="2"/>
        <v>7.3041095890410954</v>
      </c>
      <c r="D63" s="10">
        <f t="shared" si="5"/>
        <v>83.333333333333329</v>
      </c>
      <c r="E63" s="10">
        <f t="shared" si="6"/>
        <v>90.637442922374419</v>
      </c>
    </row>
    <row r="64" spans="1:5" x14ac:dyDescent="0.25">
      <c r="A64" s="2">
        <v>53</v>
      </c>
      <c r="B64" s="10">
        <f t="shared" si="4"/>
        <v>583.33333333333326</v>
      </c>
      <c r="C64" s="10">
        <f t="shared" si="2"/>
        <v>6.3910958904109583</v>
      </c>
      <c r="D64" s="10">
        <f t="shared" si="5"/>
        <v>83.333333333333329</v>
      </c>
      <c r="E64" s="10">
        <f t="shared" si="6"/>
        <v>89.724429223744281</v>
      </c>
    </row>
    <row r="65" spans="1:5" x14ac:dyDescent="0.25">
      <c r="A65" s="2">
        <v>54</v>
      </c>
      <c r="B65" s="10">
        <f t="shared" si="4"/>
        <v>499.99999999999994</v>
      </c>
      <c r="C65" s="10">
        <f t="shared" si="2"/>
        <v>5.4780821917808211</v>
      </c>
      <c r="D65" s="10">
        <f t="shared" si="5"/>
        <v>83.333333333333329</v>
      </c>
      <c r="E65" s="10">
        <f t="shared" si="6"/>
        <v>88.811415525114143</v>
      </c>
    </row>
    <row r="66" spans="1:5" x14ac:dyDescent="0.25">
      <c r="A66" s="2">
        <v>55</v>
      </c>
      <c r="B66" s="10">
        <f t="shared" si="4"/>
        <v>416.66666666666663</v>
      </c>
      <c r="C66" s="10">
        <f t="shared" si="2"/>
        <v>4.5650684931506849</v>
      </c>
      <c r="D66" s="10">
        <f t="shared" si="5"/>
        <v>83.333333333333329</v>
      </c>
      <c r="E66" s="10">
        <f t="shared" si="6"/>
        <v>87.898401826484019</v>
      </c>
    </row>
    <row r="67" spans="1:5" x14ac:dyDescent="0.25">
      <c r="A67" s="2">
        <v>56</v>
      </c>
      <c r="B67" s="10">
        <f t="shared" si="4"/>
        <v>333.33333333333331</v>
      </c>
      <c r="C67" s="10">
        <f t="shared" si="2"/>
        <v>3.6520547945205477</v>
      </c>
      <c r="D67" s="10">
        <f t="shared" si="5"/>
        <v>83.333333333333329</v>
      </c>
      <c r="E67" s="10">
        <f t="shared" si="6"/>
        <v>86.985388127853881</v>
      </c>
    </row>
    <row r="68" spans="1:5" x14ac:dyDescent="0.25">
      <c r="A68" s="2">
        <v>57</v>
      </c>
      <c r="B68" s="10">
        <f t="shared" si="4"/>
        <v>250</v>
      </c>
      <c r="C68" s="10">
        <f t="shared" si="2"/>
        <v>2.7390410958904114</v>
      </c>
      <c r="D68" s="10">
        <f t="shared" si="5"/>
        <v>83.333333333333329</v>
      </c>
      <c r="E68" s="10">
        <f t="shared" si="6"/>
        <v>86.072374429223743</v>
      </c>
    </row>
    <row r="69" spans="1:5" x14ac:dyDescent="0.25">
      <c r="A69" s="2">
        <v>58</v>
      </c>
      <c r="B69" s="10">
        <f t="shared" si="4"/>
        <v>166.66666666666669</v>
      </c>
      <c r="C69" s="10">
        <f t="shared" si="2"/>
        <v>1.8260273972602743</v>
      </c>
      <c r="D69" s="10">
        <f t="shared" si="5"/>
        <v>83.333333333333329</v>
      </c>
      <c r="E69" s="10">
        <f t="shared" si="6"/>
        <v>85.159360730593605</v>
      </c>
    </row>
    <row r="70" spans="1:5" x14ac:dyDescent="0.25">
      <c r="A70" s="2">
        <v>59</v>
      </c>
      <c r="B70" s="10">
        <f t="shared" si="4"/>
        <v>83.333333333333357</v>
      </c>
      <c r="C70" s="10">
        <f t="shared" si="2"/>
        <v>0.91301369863013715</v>
      </c>
      <c r="D70" s="10">
        <f t="shared" si="5"/>
        <v>83.333333333333329</v>
      </c>
      <c r="E70" s="10">
        <f t="shared" si="6"/>
        <v>84.246347031963467</v>
      </c>
    </row>
    <row r="71" spans="1:5" x14ac:dyDescent="0.25">
      <c r="A71" s="2">
        <v>60</v>
      </c>
      <c r="B71" s="10">
        <f t="shared" si="4"/>
        <v>2.8421709430404007E-14</v>
      </c>
      <c r="C71" s="10">
        <f t="shared" si="2"/>
        <v>3.1139292058133047E-16</v>
      </c>
      <c r="D71" s="10">
        <f t="shared" si="5"/>
        <v>0</v>
      </c>
      <c r="E71" s="10">
        <f t="shared" si="6"/>
        <v>3.1139292058133047E-16</v>
      </c>
    </row>
  </sheetData>
  <sheetProtection formatCells="0" formatColumns="0" formatRows="0"/>
  <mergeCells count="6">
    <mergeCell ref="A9:B9"/>
    <mergeCell ref="A1:E2"/>
    <mergeCell ref="A4:B4"/>
    <mergeCell ref="A5:B5"/>
    <mergeCell ref="A6:B6"/>
    <mergeCell ref="A8:B8"/>
  </mergeCells>
  <pageMargins left="0.25" right="0.25" top="0.75" bottom="0.75" header="0.3" footer="0.3"/>
  <pageSetup paperSize="9"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D5" sqref="D5:M5"/>
    </sheetView>
  </sheetViews>
  <sheetFormatPr defaultRowHeight="15" x14ac:dyDescent="0.25"/>
  <sheetData>
    <row r="1" spans="1:14" x14ac:dyDescent="0.25">
      <c r="A1">
        <v>0</v>
      </c>
      <c r="B1">
        <v>0</v>
      </c>
      <c r="C1">
        <v>0</v>
      </c>
      <c r="D1">
        <v>1</v>
      </c>
      <c r="E1">
        <v>0</v>
      </c>
      <c r="F1">
        <v>0</v>
      </c>
      <c r="G1">
        <v>0</v>
      </c>
      <c r="H1">
        <v>0</v>
      </c>
      <c r="I1">
        <v>0</v>
      </c>
    </row>
    <row r="2" spans="1:14" x14ac:dyDescent="0.25">
      <c r="A2" t="s">
        <v>25</v>
      </c>
      <c r="B2" t="s">
        <v>26</v>
      </c>
      <c r="C2" t="s">
        <v>27</v>
      </c>
      <c r="D2" t="s">
        <v>28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</row>
    <row r="3" spans="1:14" x14ac:dyDescent="0.25">
      <c r="A3" t="s">
        <v>25</v>
      </c>
      <c r="B3" t="s">
        <v>29</v>
      </c>
      <c r="C3" t="s">
        <v>30</v>
      </c>
      <c r="D3">
        <v>0</v>
      </c>
      <c r="E3">
        <v>0</v>
      </c>
      <c r="F3">
        <v>0</v>
      </c>
      <c r="G3">
        <v>0</v>
      </c>
      <c r="H3">
        <v>1</v>
      </c>
      <c r="I3">
        <v>0</v>
      </c>
      <c r="J3">
        <v>0</v>
      </c>
      <c r="K3">
        <v>0</v>
      </c>
      <c r="L3">
        <v>0</v>
      </c>
      <c r="M3">
        <v>0</v>
      </c>
    </row>
    <row r="4" spans="1:14" x14ac:dyDescent="0.25">
      <c r="A4" t="s">
        <v>31</v>
      </c>
      <c r="B4" t="s">
        <v>32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</row>
    <row r="5" spans="1:14" x14ac:dyDescent="0.25">
      <c r="A5" t="s">
        <v>25</v>
      </c>
      <c r="B5" t="s">
        <v>33</v>
      </c>
      <c r="C5" t="s">
        <v>34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</row>
    <row r="6" spans="1:14" x14ac:dyDescent="0.25">
      <c r="A6" t="s">
        <v>35</v>
      </c>
      <c r="B6" t="s">
        <v>36</v>
      </c>
      <c r="C6">
        <v>0</v>
      </c>
      <c r="D6">
        <v>0</v>
      </c>
      <c r="E6">
        <v>19</v>
      </c>
      <c r="F6">
        <v>18</v>
      </c>
      <c r="G6">
        <v>1</v>
      </c>
      <c r="H6">
        <v>0</v>
      </c>
      <c r="I6">
        <v>0</v>
      </c>
      <c r="J6">
        <v>0</v>
      </c>
      <c r="K6">
        <v>3</v>
      </c>
      <c r="L6">
        <v>2</v>
      </c>
    </row>
    <row r="7" spans="1:14" x14ac:dyDescent="0.25">
      <c r="A7" t="s">
        <v>25</v>
      </c>
      <c r="B7" t="s">
        <v>37</v>
      </c>
      <c r="C7" t="s">
        <v>38</v>
      </c>
      <c r="D7">
        <v>0</v>
      </c>
      <c r="E7">
        <v>0</v>
      </c>
      <c r="F7">
        <v>4</v>
      </c>
      <c r="G7">
        <v>4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</row>
    <row r="8" spans="1:14" x14ac:dyDescent="0.25">
      <c r="A8" t="s">
        <v>25</v>
      </c>
      <c r="B8" t="s">
        <v>7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</row>
    <row r="9" spans="1:14" x14ac:dyDescent="0.25">
      <c r="A9" t="s">
        <v>25</v>
      </c>
      <c r="B9" t="s">
        <v>39</v>
      </c>
      <c r="C9" t="s">
        <v>40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1</v>
      </c>
      <c r="M9">
        <v>0</v>
      </c>
    </row>
    <row r="10" spans="1:14" x14ac:dyDescent="0.25">
      <c r="A10" t="s">
        <v>25</v>
      </c>
      <c r="B10" t="s">
        <v>9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</row>
    <row r="11" spans="1:14" x14ac:dyDescent="0.25">
      <c r="A11" t="s">
        <v>25</v>
      </c>
      <c r="B11" t="s">
        <v>33</v>
      </c>
      <c r="C11" t="s">
        <v>41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1</v>
      </c>
      <c r="M11">
        <v>1</v>
      </c>
    </row>
    <row r="12" spans="1:14" x14ac:dyDescent="0.25">
      <c r="A12" t="s">
        <v>25</v>
      </c>
      <c r="B12" t="s">
        <v>42</v>
      </c>
      <c r="C12" t="s">
        <v>43</v>
      </c>
      <c r="D12">
        <v>0</v>
      </c>
      <c r="E12">
        <v>0</v>
      </c>
      <c r="F12">
        <v>12</v>
      </c>
      <c r="G12">
        <v>11</v>
      </c>
      <c r="H12">
        <v>1</v>
      </c>
      <c r="I12">
        <v>0</v>
      </c>
      <c r="J12">
        <v>0</v>
      </c>
      <c r="K12">
        <v>0</v>
      </c>
      <c r="L12">
        <v>1</v>
      </c>
      <c r="M12">
        <v>1</v>
      </c>
    </row>
    <row r="13" spans="1:14" x14ac:dyDescent="0.25">
      <c r="A13" t="s">
        <v>25</v>
      </c>
      <c r="B13" t="s">
        <v>44</v>
      </c>
      <c r="C13" t="s">
        <v>45</v>
      </c>
      <c r="D13">
        <v>0</v>
      </c>
      <c r="E13">
        <v>0</v>
      </c>
      <c r="F13">
        <v>3</v>
      </c>
      <c r="G13">
        <v>3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</row>
    <row r="14" spans="1:14" x14ac:dyDescent="0.25">
      <c r="A14" t="s">
        <v>25</v>
      </c>
      <c r="B14" t="s">
        <v>46</v>
      </c>
      <c r="C14" t="s">
        <v>45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</row>
    <row r="15" spans="1:14" x14ac:dyDescent="0.25">
      <c r="A15" t="s">
        <v>47</v>
      </c>
      <c r="B15" t="s">
        <v>48</v>
      </c>
      <c r="C15">
        <v>0</v>
      </c>
      <c r="D15">
        <v>0</v>
      </c>
      <c r="E15">
        <v>4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</row>
    <row r="16" spans="1:14" x14ac:dyDescent="0.25">
      <c r="A16" t="s">
        <v>25</v>
      </c>
      <c r="B16" t="s">
        <v>15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</row>
    <row r="17" spans="1:13" x14ac:dyDescent="0.25">
      <c r="A17" t="s">
        <v>25</v>
      </c>
      <c r="B17" t="s">
        <v>49</v>
      </c>
      <c r="C17" t="s">
        <v>38</v>
      </c>
      <c r="D17">
        <v>0</v>
      </c>
      <c r="E17">
        <v>0</v>
      </c>
      <c r="F17">
        <v>2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</row>
    <row r="18" spans="1:13" x14ac:dyDescent="0.25">
      <c r="A18" t="s">
        <v>25</v>
      </c>
      <c r="B18" t="s">
        <v>49</v>
      </c>
      <c r="C18" t="s">
        <v>50</v>
      </c>
      <c r="D18" t="s">
        <v>51</v>
      </c>
    </row>
    <row r="19" spans="1:13" x14ac:dyDescent="0.25">
      <c r="A19" t="s">
        <v>17</v>
      </c>
      <c r="B19">
        <v>0</v>
      </c>
      <c r="C19">
        <v>0</v>
      </c>
      <c r="D19">
        <v>2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</row>
    <row r="20" spans="1:13" x14ac:dyDescent="0.25">
      <c r="A20" t="s">
        <v>25</v>
      </c>
      <c r="B20" t="s">
        <v>49</v>
      </c>
      <c r="C20" t="s">
        <v>52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</row>
    <row r="21" spans="1:13" x14ac:dyDescent="0.25">
      <c r="A21" t="s">
        <v>25</v>
      </c>
      <c r="B21" t="s">
        <v>20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</row>
    <row r="22" spans="1:13" x14ac:dyDescent="0.25">
      <c r="A22" t="s">
        <v>53</v>
      </c>
      <c r="B22" t="s">
        <v>54</v>
      </c>
      <c r="C22" t="s">
        <v>55</v>
      </c>
    </row>
    <row r="23" spans="1:13" x14ac:dyDescent="0.25">
      <c r="A23" t="s">
        <v>22</v>
      </c>
      <c r="B23" t="s">
        <v>23</v>
      </c>
    </row>
    <row r="24" spans="1:13" x14ac:dyDescent="0.25">
      <c r="A24" t="s">
        <v>56</v>
      </c>
      <c r="B24" t="s">
        <v>57</v>
      </c>
      <c r="C24" t="s">
        <v>58</v>
      </c>
    </row>
    <row r="25" spans="1:13" x14ac:dyDescent="0.25">
      <c r="A25" t="s">
        <v>22</v>
      </c>
      <c r="B25" t="s">
        <v>23</v>
      </c>
    </row>
    <row r="26" spans="1:13" x14ac:dyDescent="0.25">
      <c r="A26" t="s">
        <v>59</v>
      </c>
      <c r="B26" t="s">
        <v>60</v>
      </c>
      <c r="C26" t="s">
        <v>24</v>
      </c>
    </row>
    <row r="27" spans="1:13" x14ac:dyDescent="0.25">
      <c r="A27" t="s">
        <v>22</v>
      </c>
      <c r="B27" t="s">
        <v>23</v>
      </c>
    </row>
    <row r="28" spans="1:13" x14ac:dyDescent="0.25">
      <c r="A28" t="s">
        <v>61</v>
      </c>
      <c r="B28" t="s">
        <v>21</v>
      </c>
    </row>
    <row r="29" spans="1:13" x14ac:dyDescent="0.25">
      <c r="A29" t="s">
        <v>58</v>
      </c>
    </row>
    <row r="30" spans="1:13" x14ac:dyDescent="0.25">
      <c r="A30" t="s">
        <v>22</v>
      </c>
      <c r="B30" t="s">
        <v>23</v>
      </c>
    </row>
    <row r="31" spans="1:13" x14ac:dyDescent="0.25">
      <c r="A31" t="s">
        <v>62</v>
      </c>
      <c r="B31" t="s">
        <v>63</v>
      </c>
      <c r="C31" t="s">
        <v>64</v>
      </c>
    </row>
    <row r="32" spans="1:13" x14ac:dyDescent="0.25">
      <c r="A32" t="s">
        <v>22</v>
      </c>
      <c r="B32" t="s">
        <v>23</v>
      </c>
    </row>
    <row r="33" spans="1:11" x14ac:dyDescent="0.25">
      <c r="A33" t="s">
        <v>65</v>
      </c>
      <c r="B33">
        <v>0</v>
      </c>
      <c r="C33">
        <v>0</v>
      </c>
      <c r="D33">
        <v>23</v>
      </c>
      <c r="E33">
        <v>18</v>
      </c>
      <c r="F33">
        <v>2</v>
      </c>
      <c r="G33">
        <v>0</v>
      </c>
      <c r="H33">
        <v>0</v>
      </c>
      <c r="I33">
        <v>0</v>
      </c>
      <c r="J33">
        <v>3</v>
      </c>
      <c r="K33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Admin</cp:lastModifiedBy>
  <cp:lastPrinted>2021-02-10T06:34:25Z</cp:lastPrinted>
  <dcterms:created xsi:type="dcterms:W3CDTF">2021-02-05T11:53:05Z</dcterms:created>
  <dcterms:modified xsi:type="dcterms:W3CDTF">2021-02-19T12:34:28Z</dcterms:modified>
</cp:coreProperties>
</file>